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学进程计划表本科" sheetId="7" r:id="rId1"/>
    <sheet name="Sheet1" sheetId="5" r:id="rId2"/>
    <sheet name="Sheet2" sheetId="6" r:id="rId3"/>
  </sheets>
  <definedNames>
    <definedName name="_xlnm._FilterDatabase" localSheetId="0" hidden="1">教学进程计划表本科!$A$4:$R$55</definedName>
    <definedName name="_xlnm.Print_Titles" localSheetId="0">教学进程计划表本科!$2:$4</definedName>
  </definedNames>
  <calcPr calcId="144525"/>
</workbook>
</file>

<file path=xl/sharedStrings.xml><?xml version="1.0" encoding="utf-8"?>
<sst xmlns="http://schemas.openxmlformats.org/spreadsheetml/2006/main" count="258" uniqueCount="128">
  <si>
    <t>电子信息工程专业专转本人才培养教学计划进程表</t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</si>
  <si>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</si>
  <si>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</si>
  <si>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</si>
  <si>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</si>
  <si>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</si>
  <si>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</si>
  <si>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</si>
  <si>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</si>
  <si>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</si>
  <si>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</si>
  <si>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</si>
  <si>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</si>
  <si>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</si>
  <si>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</si>
  <si>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</si>
  <si>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</si>
  <si>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</si>
  <si>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</si>
  <si>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</si>
  <si>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通识（通修）类</t>
    </r>
  </si>
  <si>
    <t>思想政治教育</t>
  </si>
  <si>
    <t>TSTX</t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</si>
  <si>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</si>
  <si>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</si>
  <si>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t>必修</t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</si>
  <si>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</si>
  <si>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t>马克思主义学院</t>
  </si>
  <si>
    <t>其他类</t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</si>
  <si>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</si>
  <si>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t>任选</t>
  </si>
  <si>
    <t>合计</t>
  </si>
  <si>
    <r>
      <rPr>
        <sz val="11"/>
        <rFont val="宋体"/>
        <charset val="134"/>
      </rPr>
      <t>专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业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类</t>
    </r>
  </si>
  <si>
    <t>数学与自然科学类</t>
  </si>
  <si>
    <t>XKJC</t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</si>
  <si>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</si>
  <si>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</si>
  <si>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t>数理部</t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</si>
  <si>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</si>
  <si>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</si>
  <si>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t>1PS003</t>
  </si>
  <si>
    <r>
      <rPr>
        <sz val="10"/>
        <rFont val="宋体"/>
        <charset val="134"/>
      </rPr>
      <t>大学物理</t>
    </r>
    <r>
      <rPr>
        <sz val="10"/>
        <rFont val="Times New Roman"/>
        <charset val="134"/>
      </rPr>
      <t xml:space="preserve">
College Physics</t>
    </r>
  </si>
  <si>
    <t>小计</t>
  </si>
  <si>
    <t>工程基础课程</t>
  </si>
  <si>
    <t>GCJC</t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</si>
  <si>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>*
Signals and Systems*</t>
    </r>
  </si>
  <si>
    <t>电子信息工程学院</t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</si>
  <si>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>*
Fundamentals of Electric Circuit Analysis*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</si>
  <si>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Technology*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</si>
  <si>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Technology*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</si>
  <si>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</si>
  <si>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 </t>
    </r>
  </si>
  <si>
    <t>ZYJC</t>
  </si>
  <si>
    <r>
      <rPr>
        <sz val="10"/>
        <rFont val="宋体"/>
        <charset val="134"/>
      </rPr>
      <t>通信原理</t>
    </r>
    <r>
      <rPr>
        <sz val="10"/>
        <rFont val="Times New Roman"/>
        <charset val="134"/>
      </rPr>
      <t xml:space="preserve">
Principle of Communication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</si>
  <si>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Foundation and Application of Microcontroller</t>
    </r>
  </si>
  <si>
    <r>
      <rPr>
        <sz val="10"/>
        <rFont val="宋体"/>
        <charset val="134"/>
      </rPr>
      <t>通信电路与系统</t>
    </r>
    <r>
      <rPr>
        <sz val="10"/>
        <rFont val="Times New Roman"/>
        <charset val="134"/>
      </rPr>
      <t xml:space="preserve">
Communication Circuit and System</t>
    </r>
  </si>
  <si>
    <r>
      <rPr>
        <sz val="10"/>
        <rFont val="宋体"/>
        <charset val="134"/>
      </rPr>
      <t>网络技术与应用</t>
    </r>
    <r>
      <rPr>
        <sz val="10"/>
        <rFont val="Times New Roman"/>
        <charset val="134"/>
      </rPr>
      <t xml:space="preserve">
Network Technology and Applications</t>
    </r>
  </si>
  <si>
    <t>专业拓展课程</t>
  </si>
  <si>
    <t>TZ</t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</si>
  <si>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</si>
  <si>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Times New Roman"/>
        <charset val="134"/>
      </rPr>
      <t>JAVA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Java Program Design</t>
    </r>
  </si>
  <si>
    <r>
      <rPr>
        <sz val="10"/>
        <rFont val="宋体"/>
        <charset val="134"/>
      </rPr>
      <t>硬件描述语言</t>
    </r>
    <r>
      <rPr>
        <sz val="10"/>
        <rFont val="Times New Roman"/>
        <charset val="134"/>
      </rPr>
      <t xml:space="preserve">
Hardware Description Language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</si>
  <si>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</si>
  <si>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 and Application of  Sensor</t>
    </r>
  </si>
  <si>
    <r>
      <rPr>
        <sz val="10"/>
        <rFont val="宋体"/>
        <charset val="134"/>
      </rPr>
      <t>移动通信系统</t>
    </r>
    <r>
      <rPr>
        <sz val="10"/>
        <rFont val="Times New Roman"/>
        <charset val="134"/>
      </rPr>
      <t xml:space="preserve">
Mobile Communication Systems</t>
    </r>
  </si>
  <si>
    <r>
      <rPr>
        <sz val="10"/>
        <rFont val="宋体"/>
        <charset val="134"/>
      </rPr>
      <t>嵌入式系统设计</t>
    </r>
    <r>
      <rPr>
        <sz val="10"/>
        <rFont val="Arial"/>
        <charset val="134"/>
      </rPr>
      <t xml:space="preserve">
Embedded System Design</t>
    </r>
  </si>
  <si>
    <t>64</t>
  </si>
  <si>
    <r>
      <rPr>
        <sz val="10"/>
        <rFont val="Times New Roman"/>
        <charset val="134"/>
      </rPr>
      <t>DSP</t>
    </r>
    <r>
      <rPr>
        <sz val="10"/>
        <rFont val="宋体"/>
        <charset val="134"/>
      </rPr>
      <t>器件原理及应用</t>
    </r>
    <r>
      <rPr>
        <sz val="10"/>
        <rFont val="Times New Roman"/>
        <charset val="134"/>
      </rPr>
      <t xml:space="preserve">
Applications and Principle of DSP Device</t>
    </r>
  </si>
  <si>
    <r>
      <rPr>
        <sz val="10"/>
        <rFont val="宋体"/>
        <charset val="134"/>
      </rPr>
      <t>太阳能电池及应用</t>
    </r>
    <r>
      <rPr>
        <sz val="10"/>
        <rFont val="Times New Roman"/>
        <charset val="134"/>
      </rPr>
      <t xml:space="preserve">
Principle and Application of Solar Cells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</si>
  <si>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</si>
  <si>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信息设施系统概论</t>
    </r>
    <r>
      <rPr>
        <sz val="10"/>
        <rFont val="Times New Roman"/>
        <charset val="134"/>
      </rPr>
      <t xml:space="preserve">
Information Technology System Introduction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</si>
  <si>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</si>
  <si>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Data Analysis and Application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</si>
  <si>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</si>
  <si>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</si>
  <si>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t>最低选修学分</t>
  </si>
  <si>
    <t>工程实践与毕业设计</t>
  </si>
  <si>
    <t>DLSZSY</t>
  </si>
  <si>
    <r>
      <rPr>
        <sz val="10"/>
        <rFont val="宋体"/>
        <charset val="134"/>
      </rPr>
      <t>信号与系统实验</t>
    </r>
    <r>
      <rPr>
        <sz val="10"/>
        <rFont val="Times New Roman"/>
        <charset val="134"/>
      </rPr>
      <t xml:space="preserve">
Experiment of Signals and Systems</t>
    </r>
  </si>
  <si>
    <r>
      <rPr>
        <sz val="10"/>
        <rFont val="宋体"/>
        <charset val="134"/>
      </rPr>
      <t>通信电路与系统实验</t>
    </r>
    <r>
      <rPr>
        <sz val="10"/>
        <rFont val="Times New Roman"/>
        <charset val="134"/>
      </rPr>
      <t xml:space="preserve">
Experiment of Communication Circuit and System</t>
    </r>
  </si>
  <si>
    <t>SJ(KCSJ)</t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</si>
  <si>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</si>
  <si>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t>√</t>
  </si>
  <si>
    <t>SJ(JZS)</t>
  </si>
  <si>
    <r>
      <rPr>
        <sz val="10"/>
        <rFont val="宋体"/>
        <charset val="134"/>
      </rPr>
      <t>专业综合工程实训：集成电路设计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IC design</t>
    </r>
  </si>
  <si>
    <t>限选</t>
  </si>
  <si>
    <r>
      <rPr>
        <sz val="10"/>
        <rFont val="宋体"/>
        <charset val="134"/>
      </rPr>
      <t>七选一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产业学院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</si>
  <si>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</si>
  <si>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</si>
  <si>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Arial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Arial"/>
        <charset val="134"/>
      </rPr>
      <t xml:space="preserve"> 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</si>
  <si>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</si>
  <si>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</si>
  <si>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Arial"/>
        <charset val="134"/>
      </rPr>
      <t xml:space="preserve">
PCEPT</t>
    </r>
    <r>
      <rPr>
        <sz val="10"/>
        <rFont val="宋体"/>
        <charset val="134"/>
      </rPr>
      <t>：</t>
    </r>
    <r>
      <rPr>
        <sz val="10"/>
        <rFont val="Arial"/>
        <charset val="134"/>
      </rPr>
      <t>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</si>
  <si>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</si>
  <si>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</si>
  <si>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sz val="10"/>
        <rFont val="宋体"/>
        <charset val="134"/>
      </rPr>
      <t>职业方向类</t>
    </r>
  </si>
  <si>
    <t>就业指导类</t>
  </si>
  <si>
    <t>FX</t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</si>
  <si>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</si>
  <si>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
Employment Policies and Job-Hunting Skills</t>
    </r>
  </si>
  <si>
    <t>学生发展与服务中心</t>
  </si>
  <si>
    <r>
      <rPr>
        <b/>
        <sz val="10"/>
        <rFont val="宋体"/>
        <charset val="134"/>
      </rPr>
      <t>合计</t>
    </r>
  </si>
  <si>
    <t>课程设置</t>
  </si>
  <si>
    <t>学分</t>
  </si>
  <si>
    <t>所占比例</t>
  </si>
  <si>
    <t>理论学分</t>
  </si>
  <si>
    <t>实践学分</t>
  </si>
  <si>
    <t>必修、选修学分</t>
  </si>
  <si>
    <t>理论</t>
  </si>
  <si>
    <t>上机</t>
  </si>
  <si>
    <t>课程实践</t>
  </si>
  <si>
    <t>实验</t>
  </si>
  <si>
    <t>实践（周）</t>
  </si>
  <si>
    <t>选修</t>
  </si>
  <si>
    <t>通识（通修）课程</t>
  </si>
  <si>
    <t>专业基础课程</t>
  </si>
  <si>
    <t>培养计划所列课内学分</t>
  </si>
  <si>
    <t>毕业学分要求</t>
  </si>
  <si>
    <t>各类学分所占比例</t>
  </si>
  <si>
    <r>
      <rPr>
        <sz val="9"/>
        <color theme="1"/>
        <rFont val="宋体"/>
        <charset val="134"/>
      </rPr>
      <t>理论学分占比</t>
    </r>
    <r>
      <rPr>
        <u/>
        <sz val="9"/>
        <color theme="1"/>
        <rFont val="Times New Roman"/>
        <charset val="134"/>
      </rPr>
      <t xml:space="preserve"> 62.00%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实践学分占比</t>
    </r>
    <r>
      <rPr>
        <u/>
        <sz val="9"/>
        <color theme="1"/>
        <rFont val="Times New Roman"/>
        <charset val="134"/>
      </rPr>
      <t xml:space="preserve"> 38.00% 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</si>
  <si>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宋体"/>
        <charset val="134"/>
      </rPr>
      <t>必修学分占比</t>
    </r>
    <r>
      <rPr>
        <u/>
        <sz val="9"/>
        <color theme="1"/>
        <rFont val="Times New Roman"/>
        <charset val="134"/>
      </rPr>
      <t xml:space="preserve"> 75.33%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选修学分占比</t>
    </r>
    <r>
      <rPr>
        <u/>
        <sz val="9"/>
        <color theme="1"/>
        <rFont val="Times New Roman"/>
        <charset val="134"/>
      </rPr>
      <t xml:space="preserve"> 24.67% </t>
    </r>
  </si>
  <si>
    <t>学时</t>
  </si>
  <si>
    <t>理论学时</t>
  </si>
  <si>
    <t>实践学时</t>
  </si>
  <si>
    <t>必修、选修学时</t>
  </si>
  <si>
    <t>各类学时所占比例</t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</si>
  <si>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理论学时占比</t>
    </r>
    <r>
      <rPr>
        <u/>
        <sz val="9"/>
        <color theme="1"/>
        <rFont val="Times New Roman"/>
        <charset val="134"/>
      </rPr>
      <t xml:space="preserve"> 42.64%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实践学时占比</t>
    </r>
    <r>
      <rPr>
        <u/>
        <sz val="9"/>
        <color theme="1"/>
        <rFont val="Times New Roman"/>
        <charset val="134"/>
      </rPr>
      <t xml:space="preserve"> 57.36% 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</si>
  <si>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必修学时占比</t>
    </r>
    <r>
      <rPr>
        <u/>
        <sz val="9"/>
        <color theme="1"/>
        <rFont val="Times New Roman"/>
        <charset val="134"/>
      </rPr>
      <t xml:space="preserve"> 77.67%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选修学时占比</t>
    </r>
    <r>
      <rPr>
        <u/>
        <sz val="9"/>
        <color theme="1"/>
        <rFont val="Times New Roman"/>
        <charset val="134"/>
      </rPr>
      <t xml:space="preserve"> 22.34%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</si>
</sst>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Arial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9"/>
      <color theme="1"/>
      <name val="Times New Roman"/>
      <charset val="134"/>
    </font>
    <font>
      <sz val="9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0" borderId="0"/>
    <xf numFmtId="0" fontId="37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52" applyFont="1" applyAlignment="1">
      <alignment horizontal="center" vertical="center" wrapText="1"/>
    </xf>
    <xf numFmtId="0" fontId="8" fillId="0" borderId="0" xfId="52" applyFont="1" applyAlignment="1">
      <alignment horizontal="center" vertical="center" wrapText="1"/>
    </xf>
    <xf numFmtId="0" fontId="7" fillId="0" borderId="0" xfId="52" applyFont="1" applyAlignment="1">
      <alignment horizontal="left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10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10" fillId="0" borderId="1" xfId="45" applyFont="1" applyBorder="1" applyAlignment="1">
      <alignment horizontal="center" vertical="center" wrapText="1"/>
    </xf>
    <xf numFmtId="0" fontId="8" fillId="0" borderId="1" xfId="45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" xfId="45" applyFont="1" applyBorder="1" applyAlignment="1">
      <alignment horizontal="center" vertical="center"/>
    </xf>
    <xf numFmtId="0" fontId="8" fillId="0" borderId="1" xfId="52" applyFont="1" applyBorder="1" applyAlignment="1">
      <alignment vertical="center" wrapText="1"/>
    </xf>
    <xf numFmtId="0" fontId="12" fillId="0" borderId="1" xfId="52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13" fillId="0" borderId="1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 readingOrder="1"/>
    </xf>
    <xf numFmtId="0" fontId="8" fillId="0" borderId="1" xfId="51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0" fontId="8" fillId="0" borderId="0" xfId="51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51" applyFont="1" applyBorder="1" applyAlignment="1">
      <alignment vertical="center"/>
    </xf>
    <xf numFmtId="0" fontId="8" fillId="0" borderId="1" xfId="5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45" applyFont="1" applyBorder="1" applyAlignment="1">
      <alignment horizontal="center" vertical="center" wrapText="1"/>
    </xf>
    <xf numFmtId="0" fontId="9" fillId="0" borderId="4" xfId="52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shrinkToFit="1"/>
    </xf>
    <xf numFmtId="0" fontId="8" fillId="0" borderId="1" xfId="5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5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0" fontId="10" fillId="0" borderId="1" xfId="45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55"/>
  <sheetViews>
    <sheetView tabSelected="1" workbookViewId="0">
      <pane ySplit="4" topLeftCell="A33" activePane="bottomLeft" state="frozen"/>
      <selection/>
      <selection pane="bottomLeft" activeCell="H50" sqref="H50"/>
    </sheetView>
  </sheetViews>
  <sheetFormatPr defaultColWidth="9" defaultRowHeight="15"/>
  <cols>
    <col min="1" max="1" width="6.66666666666667" style="11" customWidth="1"/>
    <col min="2" max="2" width="7.66666666666667" style="12" customWidth="1"/>
    <col min="3" max="3" width="9.33333333333333" style="12" customWidth="1"/>
    <col min="4" max="4" width="9.775" style="11" customWidth="1"/>
    <col min="5" max="5" width="45.775" style="13" customWidth="1"/>
    <col min="6" max="6" width="8.44166666666667" style="11" customWidth="1"/>
    <col min="7" max="7" width="5.775" style="11" customWidth="1"/>
    <col min="8" max="12" width="4.775" style="11" customWidth="1"/>
    <col min="13" max="13" width="5.775" style="11" customWidth="1"/>
    <col min="14" max="17" width="4.33333333333333" style="11" customWidth="1"/>
    <col min="18" max="18" width="18.775" style="11" customWidth="1"/>
    <col min="19" max="16384" width="9" style="11"/>
  </cols>
  <sheetData>
    <row r="1" ht="48" customHeight="1" spans="1:18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54"/>
    </row>
    <row r="2" ht="13.5" spans="1:1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/>
      <c r="K2" s="16"/>
      <c r="L2" s="16"/>
      <c r="M2" s="16"/>
      <c r="N2" s="16" t="s">
        <v>10</v>
      </c>
      <c r="O2" s="16"/>
      <c r="P2" s="16"/>
      <c r="Q2" s="16"/>
      <c r="R2" s="16" t="s">
        <v>11</v>
      </c>
    </row>
    <row r="3" ht="13.5" spans="1:18">
      <c r="A3" s="16"/>
      <c r="B3" s="16"/>
      <c r="C3" s="16"/>
      <c r="D3" s="16"/>
      <c r="E3" s="16"/>
      <c r="F3" s="16"/>
      <c r="G3" s="16"/>
      <c r="H3" s="16"/>
      <c r="I3" s="45" t="s">
        <v>12</v>
      </c>
      <c r="J3" s="45" t="s">
        <v>13</v>
      </c>
      <c r="K3" s="45" t="s">
        <v>14</v>
      </c>
      <c r="L3" s="45" t="s">
        <v>15</v>
      </c>
      <c r="M3" s="45" t="s">
        <v>16</v>
      </c>
      <c r="N3" s="16" t="s">
        <v>17</v>
      </c>
      <c r="O3" s="16"/>
      <c r="P3" s="16" t="s">
        <v>18</v>
      </c>
      <c r="Q3" s="16"/>
      <c r="R3" s="16"/>
    </row>
    <row r="4" ht="24.75" spans="1:18">
      <c r="A4" s="16"/>
      <c r="B4" s="16"/>
      <c r="C4" s="16"/>
      <c r="D4" s="16"/>
      <c r="E4" s="16" t="s">
        <v>19</v>
      </c>
      <c r="F4" s="16"/>
      <c r="G4" s="16"/>
      <c r="H4" s="16"/>
      <c r="I4" s="45"/>
      <c r="J4" s="45"/>
      <c r="K4" s="45"/>
      <c r="L4" s="45"/>
      <c r="M4" s="45"/>
      <c r="N4" s="16">
        <v>1</v>
      </c>
      <c r="O4" s="16">
        <v>2</v>
      </c>
      <c r="P4" s="16">
        <v>1</v>
      </c>
      <c r="Q4" s="16">
        <v>2</v>
      </c>
      <c r="R4" s="16"/>
    </row>
    <row r="5" ht="25.5" spans="1:18">
      <c r="A5" s="16" t="s">
        <v>20</v>
      </c>
      <c r="B5" s="17" t="s">
        <v>21</v>
      </c>
      <c r="C5" s="16" t="s">
        <v>22</v>
      </c>
      <c r="D5" s="16" t="s">
        <v>23</v>
      </c>
      <c r="E5" s="17" t="s">
        <v>24</v>
      </c>
      <c r="F5" s="17" t="s">
        <v>25</v>
      </c>
      <c r="G5" s="16">
        <v>2</v>
      </c>
      <c r="H5" s="16">
        <v>64</v>
      </c>
      <c r="I5" s="16">
        <v>64</v>
      </c>
      <c r="J5" s="16"/>
      <c r="K5" s="16"/>
      <c r="L5" s="16"/>
      <c r="M5" s="16"/>
      <c r="N5" s="17" t="s">
        <v>26</v>
      </c>
      <c r="O5" s="16"/>
      <c r="P5" s="16"/>
      <c r="Q5" s="16"/>
      <c r="R5" s="25" t="s">
        <v>27</v>
      </c>
    </row>
    <row r="6" ht="13.5" spans="1:18">
      <c r="A6" s="18"/>
      <c r="B6" s="17" t="s">
        <v>28</v>
      </c>
      <c r="C6" s="16" t="s">
        <v>22</v>
      </c>
      <c r="D6" s="19" t="s">
        <v>29</v>
      </c>
      <c r="E6" s="20"/>
      <c r="F6" s="17" t="s">
        <v>30</v>
      </c>
      <c r="G6" s="16">
        <v>4</v>
      </c>
      <c r="H6" s="16">
        <v>64</v>
      </c>
      <c r="I6" s="16">
        <v>64</v>
      </c>
      <c r="J6" s="28"/>
      <c r="K6" s="28"/>
      <c r="L6" s="28"/>
      <c r="M6" s="28"/>
      <c r="N6" s="28"/>
      <c r="O6" s="28"/>
      <c r="P6" s="28"/>
      <c r="Q6" s="28"/>
      <c r="R6" s="16"/>
    </row>
    <row r="7" spans="1:18">
      <c r="A7" s="18"/>
      <c r="B7" s="18"/>
      <c r="C7" s="21" t="s">
        <v>31</v>
      </c>
      <c r="D7" s="22"/>
      <c r="E7" s="22"/>
      <c r="F7" s="22"/>
      <c r="G7" s="16">
        <f t="shared" ref="G7:Q7" si="0">SUM(G5:G6)</f>
        <v>6</v>
      </c>
      <c r="H7" s="16">
        <f t="shared" si="0"/>
        <v>128</v>
      </c>
      <c r="I7" s="16">
        <f t="shared" si="0"/>
        <v>128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8"/>
    </row>
    <row r="8" ht="25.5" spans="1:18">
      <c r="A8" s="18" t="s">
        <v>32</v>
      </c>
      <c r="B8" s="17" t="s">
        <v>33</v>
      </c>
      <c r="C8" s="23" t="s">
        <v>34</v>
      </c>
      <c r="D8" s="24" t="s">
        <v>35</v>
      </c>
      <c r="E8" s="19" t="s">
        <v>36</v>
      </c>
      <c r="F8" s="25" t="s">
        <v>25</v>
      </c>
      <c r="G8" s="23">
        <v>3</v>
      </c>
      <c r="H8" s="23">
        <v>48</v>
      </c>
      <c r="I8" s="23">
        <v>48</v>
      </c>
      <c r="J8" s="26"/>
      <c r="K8" s="26"/>
      <c r="L8" s="26"/>
      <c r="M8" s="26"/>
      <c r="N8" s="26">
        <v>3</v>
      </c>
      <c r="O8" s="26"/>
      <c r="P8" s="26"/>
      <c r="Q8" s="26"/>
      <c r="R8" s="25" t="s">
        <v>37</v>
      </c>
    </row>
    <row r="9" ht="25.5" spans="1:18">
      <c r="A9" s="18"/>
      <c r="B9" s="16"/>
      <c r="C9" s="23" t="s">
        <v>34</v>
      </c>
      <c r="D9" s="20" t="s">
        <v>38</v>
      </c>
      <c r="E9" s="19" t="s">
        <v>39</v>
      </c>
      <c r="F9" s="25" t="s">
        <v>25</v>
      </c>
      <c r="G9" s="26">
        <v>2</v>
      </c>
      <c r="H9" s="26">
        <v>32</v>
      </c>
      <c r="I9" s="26">
        <v>32</v>
      </c>
      <c r="J9" s="26"/>
      <c r="K9" s="26"/>
      <c r="L9" s="26"/>
      <c r="M9" s="26"/>
      <c r="N9" s="26">
        <v>2</v>
      </c>
      <c r="O9" s="26"/>
      <c r="P9" s="46"/>
      <c r="Q9" s="26"/>
      <c r="R9" s="25" t="s">
        <v>37</v>
      </c>
    </row>
    <row r="10" ht="25.5" spans="1:18">
      <c r="A10" s="18"/>
      <c r="B10" s="16"/>
      <c r="C10" s="16" t="s">
        <v>34</v>
      </c>
      <c r="D10" s="27" t="s">
        <v>40</v>
      </c>
      <c r="E10" s="19" t="s">
        <v>41</v>
      </c>
      <c r="F10" s="25" t="s">
        <v>25</v>
      </c>
      <c r="G10" s="24">
        <v>4</v>
      </c>
      <c r="H10" s="24">
        <v>64</v>
      </c>
      <c r="I10" s="24">
        <v>64</v>
      </c>
      <c r="J10" s="26"/>
      <c r="K10" s="26"/>
      <c r="L10" s="26"/>
      <c r="M10" s="26"/>
      <c r="N10" s="26">
        <v>4</v>
      </c>
      <c r="O10" s="26"/>
      <c r="P10" s="26"/>
      <c r="Q10" s="26"/>
      <c r="R10" s="25" t="s">
        <v>37</v>
      </c>
    </row>
    <row r="11" ht="13.5" spans="1:18">
      <c r="A11" s="18"/>
      <c r="B11" s="21" t="s">
        <v>42</v>
      </c>
      <c r="C11" s="22"/>
      <c r="D11" s="22"/>
      <c r="E11" s="22"/>
      <c r="F11" s="22"/>
      <c r="G11" s="16">
        <f>SUM(G8:G10)</f>
        <v>9</v>
      </c>
      <c r="H11" s="16">
        <f t="shared" ref="H11:Q11" si="1">SUM(H8:H10)</f>
        <v>144</v>
      </c>
      <c r="I11" s="16">
        <f t="shared" si="1"/>
        <v>144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9</v>
      </c>
      <c r="O11" s="16">
        <f t="shared" si="1"/>
        <v>0</v>
      </c>
      <c r="P11" s="16">
        <f t="shared" si="1"/>
        <v>0</v>
      </c>
      <c r="Q11" s="16">
        <f t="shared" si="1"/>
        <v>0</v>
      </c>
      <c r="R11" s="16"/>
    </row>
    <row r="12" ht="25.5" spans="1:18">
      <c r="A12" s="18"/>
      <c r="B12" s="17" t="s">
        <v>43</v>
      </c>
      <c r="C12" s="23" t="s">
        <v>44</v>
      </c>
      <c r="D12" s="24">
        <v>109224</v>
      </c>
      <c r="E12" s="19" t="s">
        <v>45</v>
      </c>
      <c r="F12" s="25" t="s">
        <v>25</v>
      </c>
      <c r="G12" s="24">
        <v>4</v>
      </c>
      <c r="H12" s="24">
        <v>64</v>
      </c>
      <c r="I12" s="24">
        <v>64</v>
      </c>
      <c r="J12" s="26"/>
      <c r="K12" s="26"/>
      <c r="L12" s="26"/>
      <c r="M12" s="26"/>
      <c r="N12" s="26">
        <v>4</v>
      </c>
      <c r="O12" s="26"/>
      <c r="P12" s="26"/>
      <c r="Q12" s="26"/>
      <c r="R12" s="25" t="s">
        <v>46</v>
      </c>
    </row>
    <row r="13" ht="25.5" spans="1:18">
      <c r="A13" s="18"/>
      <c r="B13" s="16"/>
      <c r="C13" s="23" t="s">
        <v>44</v>
      </c>
      <c r="D13" s="24">
        <v>109669</v>
      </c>
      <c r="E13" s="19" t="s">
        <v>47</v>
      </c>
      <c r="F13" s="25" t="s">
        <v>25</v>
      </c>
      <c r="G13" s="24">
        <v>2</v>
      </c>
      <c r="H13" s="24">
        <v>32</v>
      </c>
      <c r="I13" s="24">
        <v>32</v>
      </c>
      <c r="J13" s="26"/>
      <c r="K13" s="26"/>
      <c r="L13" s="24"/>
      <c r="M13" s="24"/>
      <c r="N13" s="24">
        <v>2</v>
      </c>
      <c r="O13" s="24"/>
      <c r="P13" s="24"/>
      <c r="Q13" s="26"/>
      <c r="R13" s="25" t="s">
        <v>46</v>
      </c>
    </row>
    <row r="14" ht="25.5" spans="1:18">
      <c r="A14" s="18"/>
      <c r="B14" s="16"/>
      <c r="C14" s="23" t="s">
        <v>44</v>
      </c>
      <c r="D14" s="24">
        <v>109266</v>
      </c>
      <c r="E14" s="19" t="s">
        <v>48</v>
      </c>
      <c r="F14" s="25" t="s">
        <v>25</v>
      </c>
      <c r="G14" s="24">
        <v>2</v>
      </c>
      <c r="H14" s="24">
        <v>32</v>
      </c>
      <c r="I14" s="24">
        <v>32</v>
      </c>
      <c r="J14" s="26"/>
      <c r="K14" s="26"/>
      <c r="L14" s="26"/>
      <c r="M14" s="26"/>
      <c r="N14" s="26">
        <v>2</v>
      </c>
      <c r="O14" s="26"/>
      <c r="P14" s="26"/>
      <c r="Q14" s="26"/>
      <c r="R14" s="25" t="s">
        <v>46</v>
      </c>
    </row>
    <row r="15" ht="25.5" spans="1:18">
      <c r="A15" s="18"/>
      <c r="B15" s="16"/>
      <c r="C15" s="23" t="s">
        <v>44</v>
      </c>
      <c r="D15" s="24">
        <v>109267</v>
      </c>
      <c r="E15" s="19" t="s">
        <v>49</v>
      </c>
      <c r="F15" s="25" t="s">
        <v>25</v>
      </c>
      <c r="G15" s="24">
        <v>2</v>
      </c>
      <c r="H15" s="24">
        <v>32</v>
      </c>
      <c r="I15" s="24">
        <v>32</v>
      </c>
      <c r="J15" s="26"/>
      <c r="K15" s="26"/>
      <c r="L15" s="26"/>
      <c r="M15" s="26"/>
      <c r="N15" s="26">
        <v>2</v>
      </c>
      <c r="O15" s="26"/>
      <c r="P15" s="26"/>
      <c r="Q15" s="26"/>
      <c r="R15" s="25" t="s">
        <v>46</v>
      </c>
    </row>
    <row r="16" ht="25.5" spans="1:18">
      <c r="A16" s="18"/>
      <c r="B16" s="16"/>
      <c r="C16" s="23" t="s">
        <v>44</v>
      </c>
      <c r="D16" s="26">
        <v>109481</v>
      </c>
      <c r="E16" s="19" t="s">
        <v>50</v>
      </c>
      <c r="F16" s="25" t="s">
        <v>25</v>
      </c>
      <c r="G16" s="26">
        <v>2</v>
      </c>
      <c r="H16" s="26">
        <v>32</v>
      </c>
      <c r="I16" s="26">
        <v>32</v>
      </c>
      <c r="J16" s="26"/>
      <c r="K16" s="26"/>
      <c r="L16" s="26"/>
      <c r="M16" s="26"/>
      <c r="N16" s="26"/>
      <c r="O16" s="26"/>
      <c r="P16" s="26">
        <v>2</v>
      </c>
      <c r="Q16" s="26"/>
      <c r="R16" s="25" t="s">
        <v>46</v>
      </c>
    </row>
    <row r="17" ht="13.5" spans="1:18">
      <c r="A17" s="18"/>
      <c r="B17" s="28"/>
      <c r="C17" s="21" t="s">
        <v>42</v>
      </c>
      <c r="D17" s="22"/>
      <c r="E17" s="22"/>
      <c r="F17" s="29"/>
      <c r="G17" s="16">
        <f>SUM(G12:G16)</f>
        <v>12</v>
      </c>
      <c r="H17" s="16">
        <f t="shared" ref="H17:Q17" si="2">SUM(H12:H16)</f>
        <v>192</v>
      </c>
      <c r="I17" s="16">
        <f t="shared" si="2"/>
        <v>192</v>
      </c>
      <c r="J17" s="16">
        <f t="shared" si="2"/>
        <v>0</v>
      </c>
      <c r="K17" s="16">
        <f t="shared" si="2"/>
        <v>0</v>
      </c>
      <c r="L17" s="16">
        <f t="shared" si="2"/>
        <v>0</v>
      </c>
      <c r="M17" s="16">
        <f t="shared" si="2"/>
        <v>0</v>
      </c>
      <c r="N17" s="16">
        <f t="shared" si="2"/>
        <v>10</v>
      </c>
      <c r="O17" s="16">
        <f t="shared" si="2"/>
        <v>0</v>
      </c>
      <c r="P17" s="16">
        <f t="shared" si="2"/>
        <v>2</v>
      </c>
      <c r="Q17" s="16">
        <f t="shared" si="2"/>
        <v>0</v>
      </c>
      <c r="R17" s="16"/>
    </row>
    <row r="18" ht="25.5" spans="1:18">
      <c r="A18" s="18"/>
      <c r="B18" s="17" t="s">
        <v>51</v>
      </c>
      <c r="C18" s="23" t="s">
        <v>52</v>
      </c>
      <c r="D18" s="24">
        <v>109387</v>
      </c>
      <c r="E18" s="19" t="s">
        <v>53</v>
      </c>
      <c r="F18" s="25" t="s">
        <v>25</v>
      </c>
      <c r="G18" s="24">
        <v>3</v>
      </c>
      <c r="H18" s="24">
        <v>48</v>
      </c>
      <c r="I18" s="24">
        <v>40</v>
      </c>
      <c r="J18" s="26"/>
      <c r="K18" s="26"/>
      <c r="L18" s="26">
        <v>8</v>
      </c>
      <c r="M18" s="26"/>
      <c r="N18" s="26">
        <v>3</v>
      </c>
      <c r="O18" s="26"/>
      <c r="P18" s="26"/>
      <c r="Q18" s="26"/>
      <c r="R18" s="25" t="s">
        <v>46</v>
      </c>
    </row>
    <row r="19" ht="25.5" spans="1:18">
      <c r="A19" s="18"/>
      <c r="B19" s="16"/>
      <c r="C19" s="23" t="s">
        <v>52</v>
      </c>
      <c r="D19" s="24">
        <v>109359</v>
      </c>
      <c r="E19" s="19" t="s">
        <v>54</v>
      </c>
      <c r="F19" s="25" t="s">
        <v>25</v>
      </c>
      <c r="G19" s="24">
        <v>2.5</v>
      </c>
      <c r="H19" s="24">
        <v>48</v>
      </c>
      <c r="I19" s="24">
        <v>32</v>
      </c>
      <c r="J19" s="26"/>
      <c r="K19" s="26"/>
      <c r="L19" s="26">
        <v>16</v>
      </c>
      <c r="M19" s="26"/>
      <c r="N19" s="46"/>
      <c r="O19" s="26">
        <v>3</v>
      </c>
      <c r="P19" s="43"/>
      <c r="Q19" s="26"/>
      <c r="R19" s="25" t="s">
        <v>46</v>
      </c>
    </row>
    <row r="20" ht="25.5" spans="1:18">
      <c r="A20" s="18"/>
      <c r="B20" s="16"/>
      <c r="C20" s="23" t="s">
        <v>52</v>
      </c>
      <c r="D20" s="26">
        <v>109656</v>
      </c>
      <c r="E20" s="19" t="s">
        <v>55</v>
      </c>
      <c r="F20" s="25" t="s">
        <v>25</v>
      </c>
      <c r="G20" s="26">
        <v>3</v>
      </c>
      <c r="H20" s="26">
        <v>48</v>
      </c>
      <c r="I20" s="26">
        <v>48</v>
      </c>
      <c r="J20" s="26"/>
      <c r="K20" s="26"/>
      <c r="L20" s="26"/>
      <c r="M20" s="26"/>
      <c r="N20" s="43"/>
      <c r="O20" s="26">
        <v>3</v>
      </c>
      <c r="P20" s="26"/>
      <c r="Q20" s="43"/>
      <c r="R20" s="25" t="s">
        <v>46</v>
      </c>
    </row>
    <row r="21" ht="25.5" spans="1:18">
      <c r="A21" s="18"/>
      <c r="B21" s="16"/>
      <c r="C21" s="23" t="s">
        <v>52</v>
      </c>
      <c r="D21" s="30">
        <v>109362</v>
      </c>
      <c r="E21" s="31" t="s">
        <v>56</v>
      </c>
      <c r="F21" s="25" t="s">
        <v>25</v>
      </c>
      <c r="G21" s="24">
        <v>2.5</v>
      </c>
      <c r="H21" s="24">
        <v>48</v>
      </c>
      <c r="I21" s="24">
        <v>32</v>
      </c>
      <c r="J21" s="26"/>
      <c r="K21" s="26"/>
      <c r="L21" s="26">
        <v>16</v>
      </c>
      <c r="M21" s="26"/>
      <c r="N21" s="43"/>
      <c r="O21" s="26">
        <v>3</v>
      </c>
      <c r="P21" s="26"/>
      <c r="Q21" s="26"/>
      <c r="R21" s="25" t="s">
        <v>46</v>
      </c>
    </row>
    <row r="22" ht="13.5" spans="1:18">
      <c r="A22" s="18"/>
      <c r="B22" s="16"/>
      <c r="C22" s="21" t="s">
        <v>42</v>
      </c>
      <c r="D22" s="22"/>
      <c r="E22" s="22"/>
      <c r="F22" s="22"/>
      <c r="G22" s="16">
        <f>SUM(G18:G21)</f>
        <v>11</v>
      </c>
      <c r="H22" s="16">
        <f t="shared" ref="H22:Q22" si="3">SUM(H18:H21)</f>
        <v>192</v>
      </c>
      <c r="I22" s="16">
        <f t="shared" si="3"/>
        <v>152</v>
      </c>
      <c r="J22" s="16">
        <f t="shared" si="3"/>
        <v>0</v>
      </c>
      <c r="K22" s="16">
        <f t="shared" si="3"/>
        <v>0</v>
      </c>
      <c r="L22" s="16">
        <f t="shared" si="3"/>
        <v>40</v>
      </c>
      <c r="M22" s="16">
        <f t="shared" si="3"/>
        <v>0</v>
      </c>
      <c r="N22" s="16">
        <f t="shared" si="3"/>
        <v>3</v>
      </c>
      <c r="O22" s="16">
        <f t="shared" si="3"/>
        <v>9</v>
      </c>
      <c r="P22" s="16">
        <f t="shared" si="3"/>
        <v>0</v>
      </c>
      <c r="Q22" s="16">
        <f t="shared" si="3"/>
        <v>0</v>
      </c>
      <c r="R22" s="16"/>
    </row>
    <row r="23" ht="25.5" spans="1:18">
      <c r="A23" s="18"/>
      <c r="B23" s="17" t="s">
        <v>57</v>
      </c>
      <c r="C23" s="23" t="s">
        <v>58</v>
      </c>
      <c r="D23" s="30">
        <v>109417</v>
      </c>
      <c r="E23" s="19" t="s">
        <v>59</v>
      </c>
      <c r="F23" s="25" t="s">
        <v>30</v>
      </c>
      <c r="G23" s="32">
        <v>1.5</v>
      </c>
      <c r="H23" s="32">
        <v>32</v>
      </c>
      <c r="I23" s="47"/>
      <c r="J23" s="26"/>
      <c r="K23" s="26"/>
      <c r="L23" s="24">
        <v>32</v>
      </c>
      <c r="M23" s="24"/>
      <c r="N23" s="23"/>
      <c r="O23" s="23">
        <v>2</v>
      </c>
      <c r="P23" s="23"/>
      <c r="Q23" s="26"/>
      <c r="R23" s="25" t="s">
        <v>46</v>
      </c>
    </row>
    <row r="24" ht="25.5" spans="1:18">
      <c r="A24" s="18"/>
      <c r="B24" s="18"/>
      <c r="C24" s="23" t="s">
        <v>58</v>
      </c>
      <c r="D24" s="30">
        <v>109236</v>
      </c>
      <c r="E24" s="20" t="s">
        <v>60</v>
      </c>
      <c r="F24" s="25" t="s">
        <v>30</v>
      </c>
      <c r="G24" s="24">
        <v>1.5</v>
      </c>
      <c r="H24" s="24">
        <v>32</v>
      </c>
      <c r="I24" s="24">
        <v>16</v>
      </c>
      <c r="J24" s="26"/>
      <c r="K24" s="26"/>
      <c r="L24" s="24">
        <v>16</v>
      </c>
      <c r="M24" s="24"/>
      <c r="N24" s="24"/>
      <c r="O24" s="24">
        <v>2</v>
      </c>
      <c r="P24" s="24"/>
      <c r="Q24" s="26"/>
      <c r="R24" s="25" t="s">
        <v>46</v>
      </c>
    </row>
    <row r="25" ht="25.5" spans="1:18">
      <c r="A25" s="18"/>
      <c r="B25" s="18"/>
      <c r="C25" s="23" t="s">
        <v>58</v>
      </c>
      <c r="D25" s="30">
        <v>109232</v>
      </c>
      <c r="E25" s="19" t="s">
        <v>61</v>
      </c>
      <c r="F25" s="25" t="s">
        <v>30</v>
      </c>
      <c r="G25" s="24">
        <v>1.5</v>
      </c>
      <c r="H25" s="24">
        <v>32</v>
      </c>
      <c r="I25" s="24">
        <v>16</v>
      </c>
      <c r="J25" s="26"/>
      <c r="K25" s="26"/>
      <c r="L25" s="24">
        <v>16</v>
      </c>
      <c r="M25" s="24"/>
      <c r="N25" s="47"/>
      <c r="O25" s="24">
        <v>2</v>
      </c>
      <c r="P25" s="48"/>
      <c r="Q25" s="26"/>
      <c r="R25" s="25" t="s">
        <v>46</v>
      </c>
    </row>
    <row r="26" ht="25.5" spans="1:18">
      <c r="A26" s="18"/>
      <c r="B26" s="18"/>
      <c r="C26" s="23" t="s">
        <v>58</v>
      </c>
      <c r="D26" s="30">
        <v>109251</v>
      </c>
      <c r="E26" s="19" t="s">
        <v>62</v>
      </c>
      <c r="F26" s="25" t="s">
        <v>30</v>
      </c>
      <c r="G26" s="24">
        <v>2</v>
      </c>
      <c r="H26" s="24">
        <v>48</v>
      </c>
      <c r="I26" s="24">
        <v>16</v>
      </c>
      <c r="J26" s="26">
        <v>16</v>
      </c>
      <c r="K26" s="26"/>
      <c r="L26" s="24">
        <v>16</v>
      </c>
      <c r="M26" s="24"/>
      <c r="N26" s="24"/>
      <c r="O26" s="24">
        <v>2</v>
      </c>
      <c r="P26" s="24"/>
      <c r="Q26" s="26"/>
      <c r="R26" s="25" t="s">
        <v>46</v>
      </c>
    </row>
    <row r="27" ht="25.5" spans="1:18">
      <c r="A27" s="18"/>
      <c r="B27" s="18"/>
      <c r="C27" s="23" t="s">
        <v>58</v>
      </c>
      <c r="D27" s="30">
        <v>109170</v>
      </c>
      <c r="E27" s="19" t="s">
        <v>63</v>
      </c>
      <c r="F27" s="25" t="s">
        <v>30</v>
      </c>
      <c r="G27" s="24">
        <v>2</v>
      </c>
      <c r="H27" s="24">
        <v>32</v>
      </c>
      <c r="I27" s="24">
        <v>24</v>
      </c>
      <c r="J27" s="26"/>
      <c r="K27" s="26"/>
      <c r="L27" s="24">
        <v>8</v>
      </c>
      <c r="M27" s="24"/>
      <c r="N27" s="24"/>
      <c r="O27" s="24">
        <v>2</v>
      </c>
      <c r="P27" s="26"/>
      <c r="Q27" s="26"/>
      <c r="R27" s="25" t="s">
        <v>46</v>
      </c>
    </row>
    <row r="28" ht="25.5" spans="1:18">
      <c r="A28" s="18"/>
      <c r="B28" s="18"/>
      <c r="C28" s="23" t="s">
        <v>58</v>
      </c>
      <c r="D28" s="30">
        <v>109184</v>
      </c>
      <c r="E28" s="19" t="s">
        <v>64</v>
      </c>
      <c r="F28" s="25" t="s">
        <v>30</v>
      </c>
      <c r="G28" s="24">
        <v>3</v>
      </c>
      <c r="H28" s="24">
        <v>48</v>
      </c>
      <c r="I28" s="24">
        <v>40</v>
      </c>
      <c r="J28" s="26"/>
      <c r="K28" s="26"/>
      <c r="L28" s="23">
        <v>8</v>
      </c>
      <c r="M28" s="23"/>
      <c r="N28" s="23"/>
      <c r="O28" s="23">
        <v>3</v>
      </c>
      <c r="P28" s="26"/>
      <c r="Q28" s="43"/>
      <c r="R28" s="25" t="s">
        <v>46</v>
      </c>
    </row>
    <row r="29" ht="25.5" spans="1:18">
      <c r="A29" s="18"/>
      <c r="B29" s="18"/>
      <c r="C29" s="23" t="s">
        <v>58</v>
      </c>
      <c r="D29" s="33">
        <v>109503</v>
      </c>
      <c r="E29" s="34" t="s">
        <v>65</v>
      </c>
      <c r="F29" s="25" t="s">
        <v>30</v>
      </c>
      <c r="G29" s="24">
        <v>3.5</v>
      </c>
      <c r="H29" s="35" t="s">
        <v>66</v>
      </c>
      <c r="I29" s="24">
        <v>48</v>
      </c>
      <c r="J29" s="26"/>
      <c r="K29" s="26"/>
      <c r="L29" s="24">
        <v>16</v>
      </c>
      <c r="M29" s="24"/>
      <c r="N29" s="47"/>
      <c r="O29" s="47"/>
      <c r="P29" s="24">
        <v>4</v>
      </c>
      <c r="Q29" s="26"/>
      <c r="R29" s="25" t="s">
        <v>46</v>
      </c>
    </row>
    <row r="30" ht="25.5" spans="1:18">
      <c r="A30" s="18"/>
      <c r="B30" s="18"/>
      <c r="C30" s="23" t="s">
        <v>58</v>
      </c>
      <c r="D30" s="30">
        <v>109033</v>
      </c>
      <c r="E30" s="20" t="s">
        <v>67</v>
      </c>
      <c r="F30" s="25" t="s">
        <v>30</v>
      </c>
      <c r="G30" s="24">
        <v>1.5</v>
      </c>
      <c r="H30" s="24">
        <v>32</v>
      </c>
      <c r="I30" s="24">
        <v>16</v>
      </c>
      <c r="J30" s="26"/>
      <c r="K30" s="26"/>
      <c r="L30" s="24">
        <v>16</v>
      </c>
      <c r="M30" s="24"/>
      <c r="N30" s="24"/>
      <c r="O30" s="24"/>
      <c r="P30" s="24">
        <v>2</v>
      </c>
      <c r="Q30" s="26"/>
      <c r="R30" s="25" t="s">
        <v>46</v>
      </c>
    </row>
    <row r="31" ht="25.5" spans="1:18">
      <c r="A31" s="18"/>
      <c r="B31" s="18"/>
      <c r="C31" s="23" t="s">
        <v>58</v>
      </c>
      <c r="D31" s="30">
        <v>109126</v>
      </c>
      <c r="E31" s="31" t="s">
        <v>68</v>
      </c>
      <c r="F31" s="25" t="s">
        <v>30</v>
      </c>
      <c r="G31" s="24">
        <v>2</v>
      </c>
      <c r="H31" s="24">
        <v>32</v>
      </c>
      <c r="I31" s="24">
        <v>32</v>
      </c>
      <c r="J31" s="26"/>
      <c r="K31" s="26"/>
      <c r="L31" s="49"/>
      <c r="M31" s="49"/>
      <c r="N31" s="24"/>
      <c r="O31" s="24"/>
      <c r="P31" s="49">
        <v>2</v>
      </c>
      <c r="Q31" s="26"/>
      <c r="R31" s="25" t="s">
        <v>46</v>
      </c>
    </row>
    <row r="32" ht="25.5" spans="1:18">
      <c r="A32" s="18"/>
      <c r="B32" s="18"/>
      <c r="C32" s="23" t="s">
        <v>58</v>
      </c>
      <c r="D32" s="36">
        <v>109055</v>
      </c>
      <c r="E32" s="19" t="s">
        <v>69</v>
      </c>
      <c r="F32" s="25" t="s">
        <v>30</v>
      </c>
      <c r="G32" s="26">
        <v>1</v>
      </c>
      <c r="H32" s="26">
        <v>16</v>
      </c>
      <c r="I32" s="26">
        <v>16</v>
      </c>
      <c r="J32" s="40"/>
      <c r="K32" s="26"/>
      <c r="L32" s="40"/>
      <c r="M32" s="40"/>
      <c r="N32" s="26"/>
      <c r="O32" s="26"/>
      <c r="P32" s="26">
        <v>4</v>
      </c>
      <c r="Q32" s="26"/>
      <c r="R32" s="25" t="s">
        <v>46</v>
      </c>
    </row>
    <row r="33" ht="25.5" spans="1:18">
      <c r="A33" s="18"/>
      <c r="B33" s="18"/>
      <c r="C33" s="23" t="s">
        <v>58</v>
      </c>
      <c r="D33" s="36">
        <v>109479</v>
      </c>
      <c r="E33" s="19" t="s">
        <v>70</v>
      </c>
      <c r="F33" s="25" t="s">
        <v>30</v>
      </c>
      <c r="G33" s="26">
        <v>2</v>
      </c>
      <c r="H33" s="26">
        <v>32</v>
      </c>
      <c r="I33" s="26">
        <v>32</v>
      </c>
      <c r="J33" s="26"/>
      <c r="K33" s="26"/>
      <c r="L33" s="26"/>
      <c r="M33" s="26"/>
      <c r="N33" s="26"/>
      <c r="O33" s="26"/>
      <c r="P33" s="26">
        <v>2</v>
      </c>
      <c r="Q33" s="26"/>
      <c r="R33" s="25" t="s">
        <v>46</v>
      </c>
    </row>
    <row r="34" ht="25.5" spans="1:18">
      <c r="A34" s="18"/>
      <c r="B34" s="18"/>
      <c r="C34" s="23" t="s">
        <v>58</v>
      </c>
      <c r="D34" s="36">
        <v>109380</v>
      </c>
      <c r="E34" s="19" t="s">
        <v>71</v>
      </c>
      <c r="F34" s="25" t="s">
        <v>30</v>
      </c>
      <c r="G34" s="26">
        <v>1</v>
      </c>
      <c r="H34" s="26">
        <v>16</v>
      </c>
      <c r="I34" s="26">
        <v>16</v>
      </c>
      <c r="J34" s="26"/>
      <c r="K34" s="26"/>
      <c r="L34" s="26"/>
      <c r="M34" s="26"/>
      <c r="N34" s="26"/>
      <c r="O34" s="26"/>
      <c r="P34" s="26">
        <v>4</v>
      </c>
      <c r="Q34" s="26"/>
      <c r="R34" s="25" t="s">
        <v>46</v>
      </c>
    </row>
    <row r="35" ht="25.5" spans="1:18">
      <c r="A35" s="18"/>
      <c r="B35" s="18"/>
      <c r="C35" s="23" t="s">
        <v>58</v>
      </c>
      <c r="D35" s="37">
        <v>109625</v>
      </c>
      <c r="E35" s="19" t="s">
        <v>72</v>
      </c>
      <c r="F35" s="25" t="s">
        <v>30</v>
      </c>
      <c r="G35" s="26">
        <v>1.5</v>
      </c>
      <c r="H35" s="26">
        <v>32</v>
      </c>
      <c r="I35" s="26">
        <v>16</v>
      </c>
      <c r="J35" s="26">
        <v>16</v>
      </c>
      <c r="K35" s="26"/>
      <c r="L35" s="50"/>
      <c r="M35" s="50"/>
      <c r="N35" s="50"/>
      <c r="O35" s="50"/>
      <c r="P35" s="26">
        <v>4</v>
      </c>
      <c r="Q35" s="26"/>
      <c r="R35" s="55" t="s">
        <v>46</v>
      </c>
    </row>
    <row r="36" ht="25.5" spans="1:18">
      <c r="A36" s="18"/>
      <c r="B36" s="18"/>
      <c r="C36" s="23" t="s">
        <v>58</v>
      </c>
      <c r="D36" s="36">
        <v>109546</v>
      </c>
      <c r="E36" s="20" t="s">
        <v>73</v>
      </c>
      <c r="F36" s="25" t="s">
        <v>30</v>
      </c>
      <c r="G36" s="26">
        <v>1.5</v>
      </c>
      <c r="H36" s="26">
        <v>32</v>
      </c>
      <c r="I36" s="26">
        <v>16</v>
      </c>
      <c r="J36" s="26">
        <v>16</v>
      </c>
      <c r="K36" s="26"/>
      <c r="L36" s="50"/>
      <c r="M36" s="50"/>
      <c r="N36" s="50"/>
      <c r="O36" s="50"/>
      <c r="P36" s="26">
        <v>4</v>
      </c>
      <c r="Q36" s="26"/>
      <c r="R36" s="55" t="s">
        <v>46</v>
      </c>
    </row>
    <row r="37" ht="25.5" spans="1:18">
      <c r="A37" s="18"/>
      <c r="B37" s="18"/>
      <c r="C37" s="23" t="s">
        <v>58</v>
      </c>
      <c r="D37" s="36">
        <v>109507</v>
      </c>
      <c r="E37" s="19" t="s">
        <v>74</v>
      </c>
      <c r="F37" s="25" t="s">
        <v>30</v>
      </c>
      <c r="G37" s="26">
        <v>1</v>
      </c>
      <c r="H37" s="26">
        <v>16</v>
      </c>
      <c r="I37" s="26">
        <v>16</v>
      </c>
      <c r="J37" s="26"/>
      <c r="K37" s="26"/>
      <c r="L37" s="26"/>
      <c r="M37" s="26"/>
      <c r="N37" s="26"/>
      <c r="O37" s="26"/>
      <c r="P37" s="26">
        <v>4</v>
      </c>
      <c r="Q37" s="26"/>
      <c r="R37" s="25" t="s">
        <v>46</v>
      </c>
    </row>
    <row r="38" ht="13.5" spans="1:18">
      <c r="A38" s="18"/>
      <c r="B38" s="18"/>
      <c r="C38" s="21" t="s">
        <v>75</v>
      </c>
      <c r="D38" s="22"/>
      <c r="E38" s="22"/>
      <c r="F38" s="22"/>
      <c r="G38" s="16">
        <v>14.5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ht="25.5" spans="1:18">
      <c r="A39" s="18"/>
      <c r="B39" s="17" t="s">
        <v>76</v>
      </c>
      <c r="C39" s="23" t="s">
        <v>77</v>
      </c>
      <c r="D39" s="37">
        <v>109490</v>
      </c>
      <c r="E39" s="38" t="s">
        <v>78</v>
      </c>
      <c r="F39" s="39" t="s">
        <v>25</v>
      </c>
      <c r="G39" s="40">
        <v>0.5</v>
      </c>
      <c r="H39" s="26">
        <v>16</v>
      </c>
      <c r="I39" s="43"/>
      <c r="J39" s="26">
        <v>16</v>
      </c>
      <c r="K39" s="40"/>
      <c r="L39" s="40"/>
      <c r="M39" s="40"/>
      <c r="N39" s="43">
        <v>2</v>
      </c>
      <c r="O39" s="43"/>
      <c r="P39" s="43"/>
      <c r="Q39" s="56"/>
      <c r="R39" s="25" t="s">
        <v>46</v>
      </c>
    </row>
    <row r="40" ht="25.5" spans="1:18">
      <c r="A40" s="18"/>
      <c r="B40" s="16"/>
      <c r="C40" s="23" t="s">
        <v>77</v>
      </c>
      <c r="D40" s="41">
        <v>109657</v>
      </c>
      <c r="E40" s="38" t="s">
        <v>79</v>
      </c>
      <c r="F40" s="39" t="s">
        <v>25</v>
      </c>
      <c r="G40" s="40">
        <v>1.5</v>
      </c>
      <c r="H40" s="26">
        <v>32</v>
      </c>
      <c r="I40" s="51"/>
      <c r="J40" s="26"/>
      <c r="K40" s="40"/>
      <c r="L40" s="40">
        <v>32</v>
      </c>
      <c r="M40" s="40"/>
      <c r="N40" s="26"/>
      <c r="O40" s="40">
        <v>2</v>
      </c>
      <c r="P40" s="26"/>
      <c r="Q40" s="40"/>
      <c r="R40" s="25" t="s">
        <v>46</v>
      </c>
    </row>
    <row r="41" ht="25.5" spans="1:18">
      <c r="A41" s="18"/>
      <c r="B41" s="16"/>
      <c r="C41" s="23" t="s">
        <v>80</v>
      </c>
      <c r="D41" s="41">
        <v>109542</v>
      </c>
      <c r="E41" s="19" t="s">
        <v>81</v>
      </c>
      <c r="F41" s="39" t="s">
        <v>25</v>
      </c>
      <c r="G41" s="32">
        <v>2</v>
      </c>
      <c r="H41" s="24">
        <v>40</v>
      </c>
      <c r="I41" s="52"/>
      <c r="J41" s="24"/>
      <c r="K41" s="32"/>
      <c r="L41" s="32"/>
      <c r="M41" s="32">
        <v>2</v>
      </c>
      <c r="N41" s="24"/>
      <c r="O41" s="53" t="s">
        <v>82</v>
      </c>
      <c r="P41" s="24"/>
      <c r="Q41" s="32"/>
      <c r="R41" s="57" t="s">
        <v>46</v>
      </c>
    </row>
    <row r="42" ht="25.8" customHeight="1" spans="1:18">
      <c r="A42" s="18"/>
      <c r="B42" s="16"/>
      <c r="C42" s="23" t="s">
        <v>83</v>
      </c>
      <c r="D42" s="42">
        <v>109627</v>
      </c>
      <c r="E42" s="34" t="s">
        <v>84</v>
      </c>
      <c r="F42" s="39" t="s">
        <v>85</v>
      </c>
      <c r="G42" s="40">
        <v>6</v>
      </c>
      <c r="H42" s="26">
        <v>120</v>
      </c>
      <c r="I42" s="52"/>
      <c r="J42" s="24"/>
      <c r="K42" s="32"/>
      <c r="L42" s="32"/>
      <c r="M42" s="40">
        <v>6</v>
      </c>
      <c r="N42" s="24"/>
      <c r="O42" s="20"/>
      <c r="P42" s="53" t="s">
        <v>82</v>
      </c>
      <c r="Q42" s="32"/>
      <c r="R42" s="58" t="s">
        <v>86</v>
      </c>
    </row>
    <row r="43" ht="25.5" spans="1:18">
      <c r="A43" s="18"/>
      <c r="B43" s="16"/>
      <c r="C43" s="23" t="s">
        <v>83</v>
      </c>
      <c r="D43" s="42">
        <v>109628</v>
      </c>
      <c r="E43" s="34" t="s">
        <v>87</v>
      </c>
      <c r="F43" s="39" t="s">
        <v>85</v>
      </c>
      <c r="G43" s="40">
        <v>6</v>
      </c>
      <c r="H43" s="26">
        <v>120</v>
      </c>
      <c r="I43" s="52"/>
      <c r="J43" s="24"/>
      <c r="K43" s="32"/>
      <c r="L43" s="32"/>
      <c r="M43" s="40">
        <v>6</v>
      </c>
      <c r="N43" s="24"/>
      <c r="O43" s="20"/>
      <c r="P43" s="53" t="s">
        <v>82</v>
      </c>
      <c r="Q43" s="32"/>
      <c r="R43" s="59"/>
    </row>
    <row r="44" ht="25.5" spans="1:18">
      <c r="A44" s="18"/>
      <c r="B44" s="16"/>
      <c r="C44" s="23" t="s">
        <v>83</v>
      </c>
      <c r="D44" s="42">
        <v>109629</v>
      </c>
      <c r="E44" s="34" t="s">
        <v>88</v>
      </c>
      <c r="F44" s="39" t="s">
        <v>85</v>
      </c>
      <c r="G44" s="40">
        <v>6</v>
      </c>
      <c r="H44" s="26">
        <v>120</v>
      </c>
      <c r="I44" s="52"/>
      <c r="J44" s="24"/>
      <c r="K44" s="32"/>
      <c r="L44" s="32"/>
      <c r="M44" s="40">
        <v>6</v>
      </c>
      <c r="N44" s="24"/>
      <c r="O44" s="20"/>
      <c r="P44" s="53" t="s">
        <v>82</v>
      </c>
      <c r="Q44" s="32"/>
      <c r="R44" s="59"/>
    </row>
    <row r="45" ht="25.5" spans="1:18">
      <c r="A45" s="18"/>
      <c r="B45" s="16"/>
      <c r="C45" s="23" t="s">
        <v>83</v>
      </c>
      <c r="D45" s="42">
        <v>109630</v>
      </c>
      <c r="E45" s="34" t="s">
        <v>89</v>
      </c>
      <c r="F45" s="39" t="s">
        <v>85</v>
      </c>
      <c r="G45" s="40">
        <v>6</v>
      </c>
      <c r="H45" s="26">
        <v>120</v>
      </c>
      <c r="I45" s="52"/>
      <c r="J45" s="24"/>
      <c r="K45" s="32"/>
      <c r="L45" s="32"/>
      <c r="M45" s="40">
        <v>6</v>
      </c>
      <c r="N45" s="24"/>
      <c r="O45" s="20"/>
      <c r="P45" s="53" t="s">
        <v>82</v>
      </c>
      <c r="Q45" s="32"/>
      <c r="R45" s="59"/>
    </row>
    <row r="46" ht="25.5" spans="1:18">
      <c r="A46" s="18"/>
      <c r="B46" s="16"/>
      <c r="C46" s="23" t="s">
        <v>83</v>
      </c>
      <c r="D46" s="42">
        <v>109631</v>
      </c>
      <c r="E46" s="34" t="s">
        <v>90</v>
      </c>
      <c r="F46" s="39" t="s">
        <v>85</v>
      </c>
      <c r="G46" s="40">
        <v>6</v>
      </c>
      <c r="H46" s="26">
        <v>120</v>
      </c>
      <c r="I46" s="52"/>
      <c r="J46" s="24"/>
      <c r="K46" s="32"/>
      <c r="L46" s="32"/>
      <c r="M46" s="40">
        <v>6</v>
      </c>
      <c r="N46" s="24"/>
      <c r="O46" s="20"/>
      <c r="P46" s="53" t="s">
        <v>82</v>
      </c>
      <c r="Q46" s="32"/>
      <c r="R46" s="59"/>
    </row>
    <row r="47" ht="25.5" spans="1:18">
      <c r="A47" s="18"/>
      <c r="B47" s="16"/>
      <c r="C47" s="23" t="s">
        <v>83</v>
      </c>
      <c r="D47" s="42">
        <v>109632</v>
      </c>
      <c r="E47" s="34" t="s">
        <v>91</v>
      </c>
      <c r="F47" s="39" t="s">
        <v>85</v>
      </c>
      <c r="G47" s="40">
        <v>6</v>
      </c>
      <c r="H47" s="26">
        <v>120</v>
      </c>
      <c r="I47" s="52"/>
      <c r="J47" s="24"/>
      <c r="K47" s="32"/>
      <c r="L47" s="32"/>
      <c r="M47" s="40">
        <v>6</v>
      </c>
      <c r="N47" s="24"/>
      <c r="O47" s="20"/>
      <c r="P47" s="53" t="s">
        <v>82</v>
      </c>
      <c r="Q47" s="32"/>
      <c r="R47" s="59"/>
    </row>
    <row r="48" ht="25.5" spans="1:18">
      <c r="A48" s="18"/>
      <c r="B48" s="16"/>
      <c r="C48" s="23" t="s">
        <v>83</v>
      </c>
      <c r="D48" s="42">
        <v>109633</v>
      </c>
      <c r="E48" s="34" t="s">
        <v>92</v>
      </c>
      <c r="F48" s="39" t="s">
        <v>85</v>
      </c>
      <c r="G48" s="40">
        <v>6</v>
      </c>
      <c r="H48" s="26">
        <v>120</v>
      </c>
      <c r="I48" s="43"/>
      <c r="J48" s="26"/>
      <c r="K48" s="40"/>
      <c r="L48" s="40"/>
      <c r="M48" s="40">
        <v>6</v>
      </c>
      <c r="N48" s="26"/>
      <c r="O48" s="43"/>
      <c r="P48" s="53" t="s">
        <v>82</v>
      </c>
      <c r="Q48" s="40"/>
      <c r="R48" s="60"/>
    </row>
    <row r="49" ht="25.5" spans="1:18">
      <c r="A49" s="18"/>
      <c r="B49" s="16"/>
      <c r="C49" s="23" t="s">
        <v>93</v>
      </c>
      <c r="D49" s="37">
        <v>109037</v>
      </c>
      <c r="E49" s="19" t="s">
        <v>94</v>
      </c>
      <c r="F49" s="39" t="s">
        <v>25</v>
      </c>
      <c r="G49" s="40">
        <v>12</v>
      </c>
      <c r="H49" s="26">
        <v>192</v>
      </c>
      <c r="I49" s="43"/>
      <c r="J49" s="26"/>
      <c r="K49" s="40"/>
      <c r="L49" s="40"/>
      <c r="M49" s="40">
        <v>16</v>
      </c>
      <c r="N49" s="26"/>
      <c r="O49" s="43"/>
      <c r="P49" s="26"/>
      <c r="Q49" s="53" t="s">
        <v>82</v>
      </c>
      <c r="R49" s="25" t="s">
        <v>46</v>
      </c>
    </row>
    <row r="50" ht="13.5" spans="1:18">
      <c r="A50" s="18"/>
      <c r="B50" s="16"/>
      <c r="C50" s="21" t="s">
        <v>42</v>
      </c>
      <c r="D50" s="22"/>
      <c r="E50" s="22"/>
      <c r="F50" s="22"/>
      <c r="G50" s="16">
        <f>SUM(G39:G42)+G49</f>
        <v>22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20"/>
    </row>
    <row r="51" ht="25.5" spans="1:18">
      <c r="A51" s="16" t="s">
        <v>95</v>
      </c>
      <c r="B51" s="17" t="s">
        <v>96</v>
      </c>
      <c r="C51" s="43" t="s">
        <v>97</v>
      </c>
      <c r="D51" s="23" t="s">
        <v>98</v>
      </c>
      <c r="E51" s="61" t="s">
        <v>99</v>
      </c>
      <c r="F51" s="25" t="s">
        <v>25</v>
      </c>
      <c r="G51" s="23">
        <v>0.5</v>
      </c>
      <c r="H51" s="23">
        <v>8</v>
      </c>
      <c r="I51" s="23">
        <v>8</v>
      </c>
      <c r="J51" s="26"/>
      <c r="K51" s="26"/>
      <c r="L51" s="26"/>
      <c r="M51" s="26"/>
      <c r="N51" s="26"/>
      <c r="O51" s="26">
        <v>2</v>
      </c>
      <c r="P51" s="26"/>
      <c r="Q51" s="26"/>
      <c r="R51" s="25" t="s">
        <v>100</v>
      </c>
    </row>
    <row r="52" spans="1:18">
      <c r="A52" s="18"/>
      <c r="B52" s="21" t="s">
        <v>42</v>
      </c>
      <c r="C52" s="44"/>
      <c r="D52" s="44"/>
      <c r="E52" s="44"/>
      <c r="F52" s="44"/>
      <c r="G52" s="16">
        <f>SUM(G51:G51)</f>
        <v>0.5</v>
      </c>
      <c r="H52" s="16">
        <f t="shared" ref="H52:Q52" si="4">SUM(H51:H51)</f>
        <v>8</v>
      </c>
      <c r="I52" s="16">
        <f t="shared" si="4"/>
        <v>8</v>
      </c>
      <c r="J52" s="16">
        <f t="shared" si="4"/>
        <v>0</v>
      </c>
      <c r="K52" s="16">
        <f t="shared" si="4"/>
        <v>0</v>
      </c>
      <c r="L52" s="16">
        <f t="shared" si="4"/>
        <v>0</v>
      </c>
      <c r="M52" s="16">
        <f t="shared" si="4"/>
        <v>0</v>
      </c>
      <c r="N52" s="16">
        <f t="shared" si="4"/>
        <v>0</v>
      </c>
      <c r="O52" s="16">
        <f t="shared" si="4"/>
        <v>2</v>
      </c>
      <c r="P52" s="16">
        <f t="shared" si="4"/>
        <v>0</v>
      </c>
      <c r="Q52" s="16">
        <f t="shared" si="4"/>
        <v>0</v>
      </c>
      <c r="R52" s="20"/>
    </row>
    <row r="53" ht="13.5" spans="1:18">
      <c r="A53" s="22" t="s">
        <v>101</v>
      </c>
      <c r="B53" s="22"/>
      <c r="C53" s="22"/>
      <c r="D53" s="22"/>
      <c r="E53" s="22"/>
      <c r="F53" s="22"/>
      <c r="G53" s="16">
        <f>G7+G11+G17+G22+G38+G50+G52</f>
        <v>75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ht="24.45" customHeight="1"/>
    <row r="55" ht="24.45" customHeight="1"/>
  </sheetData>
  <autoFilter ref="A4:R55">
    <extLst/>
  </autoFilter>
  <mergeCells count="37">
    <mergeCell ref="A1:R1"/>
    <mergeCell ref="I2:M2"/>
    <mergeCell ref="N2:Q2"/>
    <mergeCell ref="N3:O3"/>
    <mergeCell ref="P3:Q3"/>
    <mergeCell ref="N5:Q5"/>
    <mergeCell ref="D6:E6"/>
    <mergeCell ref="C7:F7"/>
    <mergeCell ref="B11:F11"/>
    <mergeCell ref="C17:E17"/>
    <mergeCell ref="C22:F22"/>
    <mergeCell ref="C38:F38"/>
    <mergeCell ref="C50:F50"/>
    <mergeCell ref="B52:F52"/>
    <mergeCell ref="A53:F53"/>
    <mergeCell ref="A2:A4"/>
    <mergeCell ref="A5:A7"/>
    <mergeCell ref="A8:A50"/>
    <mergeCell ref="B2:B4"/>
    <mergeCell ref="B8:B10"/>
    <mergeCell ref="B12:B16"/>
    <mergeCell ref="B18:B22"/>
    <mergeCell ref="B23:B38"/>
    <mergeCell ref="B39:B50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R2:R4"/>
    <mergeCell ref="R42:R48"/>
  </mergeCells>
  <printOptions horizontalCentered="1"/>
  <pageMargins left="0.314583333333333" right="0.314583333333333" top="0.393055555555556" bottom="0.393055555555556" header="0.314583333333333" footer="0.314583333333333"/>
  <pageSetup paperSize="9" scale="90" fitToHeight="0" orientation="landscape" horizontalDpi="600" verticalDpi="15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D27" sqref="D27"/>
    </sheetView>
  </sheetViews>
  <sheetFormatPr defaultColWidth="9" defaultRowHeight="15"/>
  <cols>
    <col min="1" max="1" width="26.6666666666667" style="10" customWidth="1"/>
    <col min="2" max="7" width="9" style="10"/>
    <col min="8" max="8" width="10.6666666666667" style="10" customWidth="1"/>
    <col min="9" max="16384" width="9" style="10"/>
  </cols>
  <sheetData>
    <row r="1" ht="13.5" spans="1:10">
      <c r="A1" s="1" t="s">
        <v>102</v>
      </c>
      <c r="B1" s="1" t="s">
        <v>103</v>
      </c>
      <c r="C1" s="2" t="s">
        <v>104</v>
      </c>
      <c r="D1" s="2" t="s">
        <v>105</v>
      </c>
      <c r="E1" s="1" t="s">
        <v>106</v>
      </c>
      <c r="F1" s="1"/>
      <c r="G1" s="1"/>
      <c r="H1" s="1"/>
      <c r="I1" s="1" t="s">
        <v>107</v>
      </c>
      <c r="J1" s="1"/>
    </row>
    <row r="2" ht="13.5" spans="1:10">
      <c r="A2" s="1"/>
      <c r="B2" s="1"/>
      <c r="C2" s="2"/>
      <c r="D2" s="2" t="s">
        <v>108</v>
      </c>
      <c r="E2" s="2" t="s">
        <v>109</v>
      </c>
      <c r="F2" s="1" t="s">
        <v>110</v>
      </c>
      <c r="G2" s="1" t="s">
        <v>111</v>
      </c>
      <c r="H2" s="1" t="s">
        <v>112</v>
      </c>
      <c r="I2" s="1" t="s">
        <v>25</v>
      </c>
      <c r="J2" s="1" t="s">
        <v>113</v>
      </c>
    </row>
    <row r="3" ht="13.5" spans="1:10">
      <c r="A3" s="3" t="s">
        <v>114</v>
      </c>
      <c r="B3" s="4" t="e">
        <f>#REF!</f>
        <v>#REF!</v>
      </c>
      <c r="C3" s="5" t="e">
        <f>B3/$B$8</f>
        <v>#REF!</v>
      </c>
      <c r="D3" s="6">
        <v>15.5</v>
      </c>
      <c r="E3" s="6"/>
      <c r="F3" s="4"/>
      <c r="G3" s="4"/>
      <c r="H3" s="4"/>
      <c r="I3" s="4" t="e">
        <f>B3-J3</f>
        <v>#REF!</v>
      </c>
      <c r="J3" s="4">
        <v>4</v>
      </c>
    </row>
    <row r="4" ht="13.5" spans="1:10">
      <c r="A4" s="3" t="s">
        <v>43</v>
      </c>
      <c r="B4" s="4" t="e">
        <f>#REF!</f>
        <v>#REF!</v>
      </c>
      <c r="C4" s="5" t="e">
        <f t="shared" ref="C4:C8" si="0">B4/$B$8</f>
        <v>#REF!</v>
      </c>
      <c r="D4" s="6">
        <v>12</v>
      </c>
      <c r="E4" s="6"/>
      <c r="F4" s="4"/>
      <c r="G4" s="4"/>
      <c r="H4" s="4"/>
      <c r="I4" s="4" t="e">
        <f t="shared" ref="I4:I7" si="1">B4-J4</f>
        <v>#REF!</v>
      </c>
      <c r="J4" s="4">
        <v>0</v>
      </c>
    </row>
    <row r="5" ht="13.5" spans="1:10">
      <c r="A5" s="3" t="s">
        <v>115</v>
      </c>
      <c r="B5" s="4" t="e">
        <f>#REF!</f>
        <v>#REF!</v>
      </c>
      <c r="C5" s="5" t="e">
        <f t="shared" si="0"/>
        <v>#REF!</v>
      </c>
      <c r="D5" s="6">
        <v>9.5</v>
      </c>
      <c r="E5" s="6"/>
      <c r="F5" s="4"/>
      <c r="G5" s="4">
        <v>1.5</v>
      </c>
      <c r="H5" s="4"/>
      <c r="I5" s="4" t="e">
        <f t="shared" si="1"/>
        <v>#REF!</v>
      </c>
      <c r="J5" s="4">
        <v>0</v>
      </c>
    </row>
    <row r="6" ht="13.5" spans="1:10">
      <c r="A6" s="3" t="s">
        <v>57</v>
      </c>
      <c r="B6" s="4" t="e">
        <f>#REF!</f>
        <v>#REF!</v>
      </c>
      <c r="C6" s="5" t="e">
        <f t="shared" si="0"/>
        <v>#REF!</v>
      </c>
      <c r="D6" s="6">
        <v>9.5</v>
      </c>
      <c r="E6" s="6">
        <v>0.5</v>
      </c>
      <c r="F6" s="4"/>
      <c r="G6" s="4">
        <v>4.5</v>
      </c>
      <c r="H6" s="4"/>
      <c r="I6" s="4" t="e">
        <f t="shared" si="1"/>
        <v>#REF!</v>
      </c>
      <c r="J6" s="4">
        <v>14.5</v>
      </c>
    </row>
    <row r="7" ht="13.5" spans="1:10">
      <c r="A7" s="3" t="s">
        <v>76</v>
      </c>
      <c r="B7" s="4" t="e">
        <f>#REF!</f>
        <v>#REF!</v>
      </c>
      <c r="C7" s="5" t="e">
        <f t="shared" si="0"/>
        <v>#REF!</v>
      </c>
      <c r="D7" s="6"/>
      <c r="E7" s="6">
        <v>0.5</v>
      </c>
      <c r="F7" s="4"/>
      <c r="G7" s="4">
        <v>1.5</v>
      </c>
      <c r="H7" s="4">
        <v>20</v>
      </c>
      <c r="I7" s="4" t="e">
        <f t="shared" si="1"/>
        <v>#REF!</v>
      </c>
      <c r="J7" s="4">
        <v>0</v>
      </c>
    </row>
    <row r="8" ht="13.5" spans="1:10">
      <c r="A8" s="3" t="s">
        <v>116</v>
      </c>
      <c r="B8" s="4" t="e">
        <f>SUM(B3:B7)</f>
        <v>#REF!</v>
      </c>
      <c r="C8" s="5" t="e">
        <f t="shared" si="0"/>
        <v>#REF!</v>
      </c>
      <c r="D8" s="6">
        <f>SUM(D3:D7)</f>
        <v>46.5</v>
      </c>
      <c r="E8" s="6">
        <f t="shared" ref="E8:H8" si="2">SUM(E3:E7)</f>
        <v>1</v>
      </c>
      <c r="F8" s="6"/>
      <c r="G8" s="6">
        <f t="shared" si="2"/>
        <v>7.5</v>
      </c>
      <c r="H8" s="6">
        <f t="shared" si="2"/>
        <v>20</v>
      </c>
      <c r="I8" s="6" t="e">
        <f t="shared" ref="I8" si="3">SUM(I3:I7)</f>
        <v>#REF!</v>
      </c>
      <c r="J8" s="6">
        <f t="shared" ref="J8" si="4">SUM(J3:J7)</f>
        <v>18.5</v>
      </c>
    </row>
    <row r="9" ht="13.5" spans="1:10">
      <c r="A9" s="3" t="s">
        <v>117</v>
      </c>
      <c r="B9" s="4" t="e">
        <f>B8</f>
        <v>#REF!</v>
      </c>
      <c r="C9" s="7"/>
      <c r="D9" s="8"/>
      <c r="E9" s="8"/>
      <c r="F9" s="7"/>
      <c r="G9" s="7"/>
      <c r="H9" s="7"/>
      <c r="I9" s="7"/>
      <c r="J9" s="7"/>
    </row>
    <row r="10" ht="13.5" spans="1:10">
      <c r="A10" s="3" t="s">
        <v>118</v>
      </c>
      <c r="B10" s="9" t="s">
        <v>119</v>
      </c>
      <c r="C10" s="9"/>
      <c r="D10" s="9"/>
      <c r="E10" s="9"/>
      <c r="F10" s="9"/>
      <c r="G10" s="9"/>
      <c r="H10" s="9"/>
      <c r="I10" s="9"/>
      <c r="J10" s="9"/>
    </row>
    <row r="11" ht="13.8" customHeight="1" spans="1:10">
      <c r="A11" s="3"/>
      <c r="B11" s="9" t="s">
        <v>120</v>
      </c>
      <c r="C11" s="9"/>
      <c r="D11" s="9"/>
      <c r="E11" s="9"/>
      <c r="F11" s="9"/>
      <c r="G11" s="9"/>
      <c r="H11" s="9"/>
      <c r="I11" s="9"/>
      <c r="J11" s="9"/>
    </row>
    <row r="15" spans="5:6">
      <c r="E15" s="10" t="e">
        <f>D8/B8</f>
        <v>#REF!</v>
      </c>
      <c r="F15" s="10" t="e">
        <f>1-E15</f>
        <v>#REF!</v>
      </c>
    </row>
    <row r="17" spans="5:6">
      <c r="E17" s="10" t="e">
        <f>I8/B8</f>
        <v>#REF!</v>
      </c>
      <c r="F17" s="10" t="e">
        <f>1-E17</f>
        <v>#REF!</v>
      </c>
    </row>
  </sheetData>
  <mergeCells count="8">
    <mergeCell ref="E1:H1"/>
    <mergeCell ref="I1:J1"/>
    <mergeCell ref="B10:J10"/>
    <mergeCell ref="B11:J11"/>
    <mergeCell ref="A1:A2"/>
    <mergeCell ref="A10:A11"/>
    <mergeCell ref="B1:B2"/>
    <mergeCell ref="C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E21" sqref="E21"/>
    </sheetView>
  </sheetViews>
  <sheetFormatPr defaultColWidth="9" defaultRowHeight="13.5"/>
  <cols>
    <col min="1" max="1" width="17.775" customWidth="1"/>
  </cols>
  <sheetData>
    <row r="1" spans="1:10">
      <c r="A1" s="1" t="s">
        <v>102</v>
      </c>
      <c r="B1" s="1" t="s">
        <v>121</v>
      </c>
      <c r="C1" s="2" t="s">
        <v>104</v>
      </c>
      <c r="D1" s="2" t="s">
        <v>122</v>
      </c>
      <c r="E1" s="1" t="s">
        <v>123</v>
      </c>
      <c r="F1" s="1"/>
      <c r="G1" s="1"/>
      <c r="H1" s="1"/>
      <c r="I1" s="1" t="s">
        <v>124</v>
      </c>
      <c r="J1" s="1"/>
    </row>
    <row r="2" spans="1:10">
      <c r="A2" s="1"/>
      <c r="B2" s="1"/>
      <c r="C2" s="2"/>
      <c r="D2" s="2" t="s">
        <v>108</v>
      </c>
      <c r="E2" s="2" t="s">
        <v>109</v>
      </c>
      <c r="F2" s="1" t="s">
        <v>110</v>
      </c>
      <c r="G2" s="1" t="s">
        <v>111</v>
      </c>
      <c r="H2" s="1" t="s">
        <v>112</v>
      </c>
      <c r="I2" s="1" t="s">
        <v>25</v>
      </c>
      <c r="J2" s="1" t="s">
        <v>113</v>
      </c>
    </row>
    <row r="3" spans="1:10">
      <c r="A3" s="3" t="s">
        <v>114</v>
      </c>
      <c r="B3" s="4" t="e">
        <f>#REF!</f>
        <v>#REF!</v>
      </c>
      <c r="C3" s="5" t="e">
        <f>B3/$B$8</f>
        <v>#REF!</v>
      </c>
      <c r="D3" s="6">
        <v>216</v>
      </c>
      <c r="E3" s="6"/>
      <c r="F3" s="4"/>
      <c r="G3" s="4"/>
      <c r="H3" s="4"/>
      <c r="I3" s="4" t="e">
        <f>B3-J3</f>
        <v>#REF!</v>
      </c>
      <c r="J3" s="4">
        <v>64</v>
      </c>
    </row>
    <row r="4" spans="1:10">
      <c r="A4" s="3" t="s">
        <v>43</v>
      </c>
      <c r="B4" s="4" t="e">
        <f>#REF!</f>
        <v>#REF!</v>
      </c>
      <c r="C4" s="5" t="e">
        <f t="shared" ref="C4:C8" si="0">B4/$B$8</f>
        <v>#REF!</v>
      </c>
      <c r="D4" s="6">
        <v>160</v>
      </c>
      <c r="E4" s="6"/>
      <c r="F4" s="4"/>
      <c r="G4" s="4"/>
      <c r="H4" s="4"/>
      <c r="I4" s="4" t="e">
        <f t="shared" ref="I4:I7" si="1">B4-J4</f>
        <v>#REF!</v>
      </c>
      <c r="J4" s="4">
        <v>0</v>
      </c>
    </row>
    <row r="5" spans="1:10">
      <c r="A5" s="3" t="s">
        <v>115</v>
      </c>
      <c r="B5" s="4" t="e">
        <f>#REF!</f>
        <v>#REF!</v>
      </c>
      <c r="C5" s="5" t="e">
        <f t="shared" si="0"/>
        <v>#REF!</v>
      </c>
      <c r="D5" s="6">
        <v>152</v>
      </c>
      <c r="E5" s="6"/>
      <c r="F5" s="4"/>
      <c r="G5" s="4">
        <v>40</v>
      </c>
      <c r="H5" s="4"/>
      <c r="I5" s="4" t="e">
        <f t="shared" si="1"/>
        <v>#REF!</v>
      </c>
      <c r="J5" s="4">
        <v>0</v>
      </c>
    </row>
    <row r="6" spans="1:10">
      <c r="A6" s="3" t="s">
        <v>57</v>
      </c>
      <c r="B6" s="4">
        <v>288</v>
      </c>
      <c r="C6" s="5" t="e">
        <f t="shared" si="0"/>
        <v>#REF!</v>
      </c>
      <c r="D6" s="6">
        <v>144</v>
      </c>
      <c r="E6" s="6">
        <v>16</v>
      </c>
      <c r="F6" s="4"/>
      <c r="G6" s="4">
        <v>128</v>
      </c>
      <c r="H6" s="4"/>
      <c r="I6" s="4">
        <f t="shared" si="1"/>
        <v>0</v>
      </c>
      <c r="J6" s="4">
        <v>288</v>
      </c>
    </row>
    <row r="7" spans="1:10">
      <c r="A7" s="3" t="s">
        <v>76</v>
      </c>
      <c r="B7" s="4">
        <f>80+20*32</f>
        <v>720</v>
      </c>
      <c r="C7" s="5" t="e">
        <f t="shared" si="0"/>
        <v>#REF!</v>
      </c>
      <c r="D7" s="6"/>
      <c r="E7" s="6">
        <v>16</v>
      </c>
      <c r="F7" s="4">
        <v>32</v>
      </c>
      <c r="G7" s="4">
        <v>32</v>
      </c>
      <c r="H7" s="4">
        <f>20*32</f>
        <v>640</v>
      </c>
      <c r="I7" s="4">
        <f t="shared" si="1"/>
        <v>720</v>
      </c>
      <c r="J7" s="4">
        <v>0</v>
      </c>
    </row>
    <row r="8" spans="1:10">
      <c r="A8" s="3" t="s">
        <v>116</v>
      </c>
      <c r="B8" s="4" t="e">
        <f>SUM(B3:B7)</f>
        <v>#REF!</v>
      </c>
      <c r="C8" s="5" t="e">
        <f t="shared" si="0"/>
        <v>#REF!</v>
      </c>
      <c r="D8" s="6">
        <f>SUM(D3:D7)</f>
        <v>672</v>
      </c>
      <c r="E8" s="6">
        <f t="shared" ref="E8:H8" si="2">SUM(E3:E7)</f>
        <v>32</v>
      </c>
      <c r="F8" s="6">
        <f t="shared" si="2"/>
        <v>32</v>
      </c>
      <c r="G8" s="6">
        <f t="shared" si="2"/>
        <v>200</v>
      </c>
      <c r="H8" s="6">
        <f t="shared" si="2"/>
        <v>640</v>
      </c>
      <c r="I8" s="6" t="e">
        <f t="shared" ref="I8" si="3">SUM(I3:I7)</f>
        <v>#REF!</v>
      </c>
      <c r="J8" s="6">
        <f t="shared" ref="J8" si="4">SUM(J3:J7)</f>
        <v>352</v>
      </c>
    </row>
    <row r="9" spans="1:10">
      <c r="A9" s="3" t="s">
        <v>117</v>
      </c>
      <c r="B9" s="4" t="e">
        <f>B8</f>
        <v>#REF!</v>
      </c>
      <c r="C9" s="7"/>
      <c r="D9" s="8"/>
      <c r="E9" s="8"/>
      <c r="F9" s="7"/>
      <c r="G9" s="7"/>
      <c r="H9" s="7"/>
      <c r="I9" s="7"/>
      <c r="J9" s="7"/>
    </row>
    <row r="10" spans="1:10">
      <c r="A10" s="3" t="s">
        <v>125</v>
      </c>
      <c r="B10" s="9" t="s">
        <v>126</v>
      </c>
      <c r="C10" s="9"/>
      <c r="D10" s="9"/>
      <c r="E10" s="9"/>
      <c r="F10" s="9"/>
      <c r="G10" s="9"/>
      <c r="H10" s="9"/>
      <c r="I10" s="9"/>
      <c r="J10" s="9"/>
    </row>
    <row r="11" spans="1:10">
      <c r="A11" s="3"/>
      <c r="B11" s="9" t="s">
        <v>127</v>
      </c>
      <c r="C11" s="9"/>
      <c r="D11" s="9"/>
      <c r="E11" s="9"/>
      <c r="F11" s="9"/>
      <c r="G11" s="9"/>
      <c r="H11" s="9"/>
      <c r="I11" s="9"/>
      <c r="J11" s="9"/>
    </row>
    <row r="15" spans="6:7">
      <c r="F15" t="e">
        <f>D8/B8</f>
        <v>#REF!</v>
      </c>
      <c r="G15" t="e">
        <f>1-F15</f>
        <v>#REF!</v>
      </c>
    </row>
    <row r="16" spans="6:7">
      <c r="F16" t="e">
        <f>I8/B8</f>
        <v>#REF!</v>
      </c>
      <c r="G16" t="e">
        <f>J8/B8</f>
        <v>#REF!</v>
      </c>
    </row>
  </sheetData>
  <mergeCells count="8">
    <mergeCell ref="E1:H1"/>
    <mergeCell ref="I1:J1"/>
    <mergeCell ref="B10:J10"/>
    <mergeCell ref="B11:J11"/>
    <mergeCell ref="A1:A2"/>
    <mergeCell ref="A10:A11"/>
    <mergeCell ref="B1:B2"/>
    <mergeCell ref="C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教学进程计划表本科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。小娴</cp:lastModifiedBy>
  <dcterms:created xsi:type="dcterms:W3CDTF">2006-09-16T00:00:00Z</dcterms:created>
  <cp:lastPrinted>2019-07-06T08:14:00Z</cp:lastPrinted>
  <dcterms:modified xsi:type="dcterms:W3CDTF">2024-06-05T08:30:00Z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8ED2DBC67F7742018F4FC01C96D4209E</vt:lpwstr>
  </property>
</Properties>
</file>